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136" i="2"/>
  <c r="H76"/>
  <c r="H81"/>
  <c r="H86"/>
  <c r="H161"/>
  <c r="H166"/>
  <c r="H36"/>
  <c r="H131"/>
  <c r="H12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1" authorId="0">
      <text>
        <r>
          <rPr>
            <sz val="9"/>
            <color indexed="81"/>
            <rFont val="Tahoma"/>
            <charset val="1"/>
          </rPr>
          <t xml:space="preserve">в соот с расп СМРК от 05.10.2022 № 1520-р мун бюджет - 2,73650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<sst xmlns="http://schemas.openxmlformats.org/spreadsheetml/2006/main" count="367" uniqueCount="160">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</sst>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40" zoomScaleNormal="100" zoomScaleSheetLayoutView="140" workbookViewId="0">
      <pane xSplit="4" ySplit="12" topLeftCell="E122" activePane="bottomRight" state="frozen"/>
      <selection pane="topRight" activeCell="E1" sqref="E1"/>
      <selection pane="bottomLeft" activeCell="A13" sqref="A13"/>
      <selection pane="bottomRight" activeCell="H137" sqref="H137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346203.90610000002</v>
      </c>
      <c r="G13" s="16">
        <f>G18+G23+G28+G33+G38+G43+G48</f>
        <v>83229.998100000012</v>
      </c>
      <c r="H13" s="16">
        <f t="shared" ref="H13:J13" si="1">H18+H23+H28+H33+H38+H43+H48</f>
        <v>88262.041999999987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99456.267349999995</v>
      </c>
      <c r="G63" s="16">
        <f>G68+G73+G78+G83</f>
        <v>22838.251</v>
      </c>
      <c r="H63" s="16">
        <f t="shared" ref="H63:J63" si="24">H68+H73+H78+H83</f>
        <v>24556.732349999998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99456.267349999995</v>
      </c>
      <c r="G66" s="16">
        <f>G71+G76+G81+G86</f>
        <v>22838.251</v>
      </c>
      <c r="H66" s="16">
        <f t="shared" ref="H66:J66" si="27">H71+H76+H81+H86</f>
        <v>24556.732349999998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54621.065000000002</v>
      </c>
      <c r="G73" s="16">
        <f>G74+G75+G76+G77</f>
        <v>12486.252</v>
      </c>
      <c r="H73" s="16">
        <f t="shared" ref="H73:J73" si="29">H74+H75+H76+H77</f>
        <v>13196.406999999999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54621.065000000002</v>
      </c>
      <c r="G76" s="19">
        <v>12486.252</v>
      </c>
      <c r="H76" s="74">
        <f>13200.514+137.108-141.215</f>
        <v>13196.406999999999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22661.656349999997</v>
      </c>
      <c r="G83" s="16">
        <f t="shared" ref="G83:J83" si="31">G84+G85+G86+G87</f>
        <v>5129.0140000000001</v>
      </c>
      <c r="H83" s="16">
        <f t="shared" si="31"/>
        <v>5632.3603499999999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22661.656349999997</v>
      </c>
      <c r="G86" s="19">
        <v>5129.0140000000001</v>
      </c>
      <c r="H86" s="74">
        <f>5483.835+228.516-79.99065</f>
        <v>5632.3603499999999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241502.28847999999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62086.073919999995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240794.59764999998</v>
      </c>
      <c r="G96" s="16">
        <f>G101+G106+G111+G116+G121+G126+G131+G136+G141</f>
        <v>56561.141999999993</v>
      </c>
      <c r="H96" s="16">
        <f>H101+H106+H111+H116+H121+H126+H131+H136+H141</f>
        <v>61733.074649999995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60.7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108257.90065</v>
      </c>
      <c r="G133" s="16">
        <f t="shared" ref="G133:I133" si="45">G134+G135+G136+G137</f>
        <v>24697.937999999998</v>
      </c>
      <c r="H133" s="16">
        <f t="shared" si="45"/>
        <v>26229.38365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108257.90065</v>
      </c>
      <c r="G136" s="19">
        <v>24697.937999999998</v>
      </c>
      <c r="H136" s="74">
        <f>26465.209-457.031+221.20565</f>
        <v>26229.38365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0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114470.34088999998</v>
      </c>
      <c r="G148" s="16">
        <f>G153+G163+G168+G158+G173+G178</f>
        <v>19417.261200000001</v>
      </c>
      <c r="H148" s="16">
        <f t="shared" ref="H148:J148" si="50">H153+H163+H168+H158+H173+H178</f>
        <v>57758.809259999995</v>
      </c>
      <c r="I148" s="16">
        <f t="shared" si="50"/>
        <v>20917.282429999999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89978.497149999996</v>
      </c>
      <c r="G151" s="16">
        <f t="shared" ref="G151:J151" si="53">G156+G166+G171+G161+G176+G181</f>
        <v>12975.96</v>
      </c>
      <c r="H151" s="16">
        <f t="shared" si="53"/>
        <v>44387.608000000007</v>
      </c>
      <c r="I151" s="16">
        <f t="shared" si="53"/>
        <v>20237.941149999999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20492.981200000002</v>
      </c>
      <c r="G158" s="16">
        <f>G159+G160+G161+G162</f>
        <v>6441.3011999999999</v>
      </c>
      <c r="H158" s="16">
        <f>H159+H160+H161+H162</f>
        <v>14051.68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702.58400000000006</v>
      </c>
      <c r="G161" s="19">
        <v>0</v>
      </c>
      <c r="H161" s="19">
        <f>705.3205-2.7365</f>
        <v>702.58400000000006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17.2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40158.97135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8086.0733499999997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40158.97135</v>
      </c>
      <c r="G166" s="19">
        <v>1163.067</v>
      </c>
      <c r="H166" s="19">
        <f>29911.016+998.815</f>
        <v>30909.830999999998</v>
      </c>
      <c r="I166" s="18">
        <v>8086.0733499999997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803366.90781999996</v>
      </c>
      <c r="G183" s="59">
        <f t="shared" si="63"/>
        <v>182601.34386000002</v>
      </c>
      <c r="H183" s="59">
        <f>H13+H53+H63+H93+H148+H88+H143</f>
        <v>233797.76252999998</v>
      </c>
      <c r="I183" s="59">
        <f t="shared" ref="I183:J183" si="64">I13+I53+I63+I93+I148+I88+I143</f>
        <v>190855.78443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777666.7361499999</v>
      </c>
      <c r="G186" s="59">
        <f t="shared" si="66"/>
        <v>175682.71400000001</v>
      </c>
      <c r="H186" s="59">
        <f>H16+H56+H66+H96+H151+H91+H146</f>
        <v>219947.56200000001</v>
      </c>
      <c r="I186" s="59">
        <f t="shared" ref="I186:J186" si="67">I16+I56+I66+I96+I151+I91+I146</f>
        <v>190050.44315000001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2022-12-06T13:36:32Z</dcterms:modified>
</cp:coreProperties>
</file>